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625AE56B-4756-4D7C-8641-A2DCCC96A5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.1. Đất ở tại nông thôn" sheetId="16" r:id="rId1"/>
    <sheet name="10.2. Đất TMDV tại nông thôn" sheetId="14" r:id="rId2"/>
    <sheet name="10.3. Đất SXPNN tại nông thôn" sheetId="18" r:id="rId3"/>
    <sheet name="10.4. Đất NN" sheetId="15" r:id="rId4"/>
  </sheets>
  <externalReferences>
    <externalReference r:id="rId5"/>
  </externalReferences>
  <definedNames>
    <definedName name="_xlnm.Print_Titles" localSheetId="0">'10.1. Đất ở tại nông thôn'!$7:$8</definedName>
    <definedName name="_xlnm.Print_Titles" localSheetId="1">'10.2. Đất TMDV tại nông thôn'!$7:$8</definedName>
    <definedName name="_xlnm.Print_Titles" localSheetId="2">'10.3. Đất SXPNN tại nông thôn'!$7:$8</definedName>
    <definedName name="_xlnm.Print_Area" localSheetId="0">'10.1. Đất ở tại nông thôn'!$A$1:$H$23</definedName>
    <definedName name="_xlnm.Print_Area" localSheetId="1">'10.2. Đất TMDV tại nông thôn'!$A$1:$H$23</definedName>
    <definedName name="_xlnm.Print_Area" localSheetId="2">'10.3. Đất SXPNN tại nông thôn'!$A$1:$H$23</definedName>
    <definedName name="_xlnm.Print_Area" localSheetId="3">'10.4.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8" l="1"/>
  <c r="E23" i="14"/>
  <c r="E20" i="16"/>
  <c r="H20" i="16" s="1"/>
  <c r="H20" i="18" s="1"/>
  <c r="E19" i="16"/>
  <c r="F19" i="16" s="1"/>
  <c r="F19" i="18" s="1"/>
  <c r="E18" i="16"/>
  <c r="G18" i="16" s="1"/>
  <c r="G18" i="18" s="1"/>
  <c r="E16" i="16"/>
  <c r="H16" i="16" s="1"/>
  <c r="H16" i="14" s="1"/>
  <c r="E15" i="16"/>
  <c r="F15" i="16" s="1"/>
  <c r="F15" i="18" s="1"/>
  <c r="E14" i="16"/>
  <c r="H14" i="16" s="1"/>
  <c r="H14" i="14" s="1"/>
  <c r="E13" i="16"/>
  <c r="H13" i="16" s="1"/>
  <c r="H13" i="14" s="1"/>
  <c r="E12" i="16"/>
  <c r="E12" i="14" s="1"/>
  <c r="E11" i="16"/>
  <c r="E11" i="14" s="1"/>
  <c r="E10" i="16"/>
  <c r="F10" i="16" s="1"/>
  <c r="F10" i="14" s="1"/>
  <c r="H13" i="18" l="1"/>
  <c r="E10" i="14"/>
  <c r="E18" i="14"/>
  <c r="E10" i="18"/>
  <c r="H16" i="18"/>
  <c r="E18" i="18"/>
  <c r="E14" i="14"/>
  <c r="F10" i="18"/>
  <c r="F12" i="16"/>
  <c r="E16" i="18"/>
  <c r="F15" i="14"/>
  <c r="E19" i="14"/>
  <c r="E19" i="18"/>
  <c r="F19" i="14"/>
  <c r="E11" i="18"/>
  <c r="G18" i="14"/>
  <c r="G14" i="16"/>
  <c r="E16" i="14"/>
  <c r="E13" i="14"/>
  <c r="E12" i="18"/>
  <c r="E20" i="14"/>
  <c r="E13" i="18"/>
  <c r="H14" i="18"/>
  <c r="E20" i="18"/>
  <c r="E15" i="14"/>
  <c r="E15" i="18"/>
  <c r="H20" i="14"/>
  <c r="E14" i="18"/>
  <c r="H18" i="16"/>
  <c r="F20" i="16"/>
  <c r="G20" i="16"/>
  <c r="G19" i="16"/>
  <c r="F18" i="16"/>
  <c r="H19" i="16"/>
  <c r="G15" i="16"/>
  <c r="F14" i="16"/>
  <c r="H15" i="16"/>
  <c r="G16" i="16"/>
  <c r="F13" i="16"/>
  <c r="F16" i="16"/>
  <c r="G13" i="16"/>
  <c r="G10" i="16"/>
  <c r="F11" i="16"/>
  <c r="G11" i="16"/>
  <c r="F14" i="18" l="1"/>
  <c r="F14" i="14"/>
  <c r="H19" i="18"/>
  <c r="H19" i="14"/>
  <c r="G15" i="14"/>
  <c r="G15" i="18"/>
  <c r="G11" i="14"/>
  <c r="G11" i="18"/>
  <c r="F18" i="18"/>
  <c r="F18" i="14"/>
  <c r="F12" i="14"/>
  <c r="F12" i="18"/>
  <c r="G19" i="18"/>
  <c r="G19" i="14"/>
  <c r="G20" i="18"/>
  <c r="G20" i="14"/>
  <c r="G10" i="18"/>
  <c r="G10" i="14"/>
  <c r="G13" i="18"/>
  <c r="G13" i="14"/>
  <c r="F16" i="18"/>
  <c r="F16" i="14"/>
  <c r="H15" i="14"/>
  <c r="H15" i="18"/>
  <c r="F11" i="14"/>
  <c r="F11" i="18"/>
  <c r="F20" i="14"/>
  <c r="F20" i="18"/>
  <c r="H18" i="18"/>
  <c r="H18" i="14"/>
  <c r="G14" i="18"/>
  <c r="G14" i="14"/>
  <c r="F13" i="18"/>
  <c r="F13" i="14"/>
  <c r="G16" i="14"/>
  <c r="G16" i="18"/>
  <c r="A11" i="18"/>
  <c r="A12" i="18" s="1"/>
  <c r="A13" i="18" s="1"/>
  <c r="A14" i="18" s="1"/>
  <c r="A15" i="18" s="1"/>
  <c r="A16" i="18" s="1"/>
  <c r="A19" i="18" s="1"/>
  <c r="A20" i="18" s="1"/>
  <c r="A11" i="14"/>
  <c r="A12" i="14" s="1"/>
  <c r="A13" i="14" s="1"/>
  <c r="A14" i="14" s="1"/>
  <c r="A15" i="14" s="1"/>
  <c r="A16" i="14" s="1"/>
  <c r="A19" i="14" s="1"/>
  <c r="A20" i="14" s="1"/>
  <c r="A11" i="16" l="1"/>
  <c r="A12" i="16" s="1"/>
  <c r="A13" i="16" s="1"/>
  <c r="A14" i="16" s="1"/>
  <c r="A15" i="16" s="1"/>
  <c r="A16" i="16" l="1"/>
  <c r="A19" i="16" s="1"/>
  <c r="A20" i="16" s="1"/>
  <c r="B39" i="15"/>
  <c r="B38" i="15"/>
  <c r="A38" i="15"/>
  <c r="A39" i="15" s="1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</calcChain>
</file>

<file path=xl/sharedStrings.xml><?xml version="1.0" encoding="utf-8"?>
<sst xmlns="http://schemas.openxmlformats.org/spreadsheetml/2006/main" count="194" uniqueCount="64">
  <si>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</si>
  <si>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</si>
  <si>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</si>
  <si>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</si>
  <si>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</si>
  <si>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</si>
  <si>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</si>
  <si>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</si>
  <si>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</si>
  <si>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</si>
  <si>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</si>
  <si>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</si>
  <si>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</si>
  <si>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</si>
  <si>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</si>
  <si>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</si>
  <si>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</si>
  <si>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</si>
  <si>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</si>
  <si>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</si>
  <si>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</si>
  <si>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</si>
  <si>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</si>
  <si>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</si>
  <si>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</si>
  <si>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</si>
  <si>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</si>
  <si>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10. Xã Hồng Phong</t>
  </si>
  <si>
    <t>Đường tỉnh 226 Đoạn 6</t>
  </si>
  <si>
    <t>Ngã ba giao với đường tỉnh lộ 231 (đường đi Văn Lãng)</t>
  </si>
  <si>
    <t>Trạm biến áp khu phố Văn Mịch</t>
  </si>
  <si>
    <t>Đường tỉnh 226 Đoạn 7</t>
  </si>
  <si>
    <t>Ngã ba đường rẽ vào xã Hoa Thám đi Tràng Định</t>
  </si>
  <si>
    <t>Đường tỉnh 231 Đoạn 1</t>
  </si>
  <si>
    <t>Ngã ba giao cắt với đường tỉnh ĐT 226 (ngã ba đường rẽ vào xã Hoa Thám đi Tràng Định)</t>
  </si>
  <si>
    <t>Km39+00</t>
  </si>
  <si>
    <t>- Đường quanh chợ Văn Mịch và đường đến cuối chợ (giáp đường vào thôn Nà Nát và thôn Kim Đồng)</t>
  </si>
  <si>
    <t>Đường huyện 62 đoạn 1: Hướng Văn Mịch - Quang Trung</t>
  </si>
  <si>
    <t>Đoạn từ ĐT.226 km0</t>
  </si>
  <si>
    <t>hết Km0+800</t>
  </si>
  <si>
    <t>Đường huyện 62 đoạn 2: Hướng Văn Mịch - Quang Trung</t>
  </si>
  <si>
    <t>Km0+800</t>
  </si>
  <si>
    <t>Trạm thủy văn</t>
  </si>
  <si>
    <t>Đường huyện 62 đoạn 3: Hướng Văn Mịch - Quang Trung</t>
  </si>
  <si>
    <t>nhà văn hóa thôn Kim Liên</t>
  </si>
  <si>
    <t>Tuyến đường 226 đi qua địa phận Minh Khai</t>
  </si>
  <si>
    <t>Từ Ngã 3 giao đường tỉnh 231</t>
  </si>
  <si>
    <t>Cầu Văn Mịch</t>
  </si>
  <si>
    <t>Tuyến đường tránh 226 - Đoạn 1</t>
  </si>
  <si>
    <t>Tạp Hoá Lâm Hội</t>
  </si>
  <si>
    <t>Đường đi Nà Nưa</t>
  </si>
  <si>
    <t>Tuyến đường tránh 226 - Đang Thi công</t>
  </si>
  <si>
    <t>Từ ngã 3 rẽ từ đường 226</t>
  </si>
  <si>
    <t>Nà Nưa ( Hết địa phận Xã Minh Khai cũ )</t>
  </si>
  <si>
    <t>Xã Hồng Phong cũ</t>
  </si>
  <si>
    <t>Xã Minh Khai cũ</t>
  </si>
  <si>
    <t>II</t>
  </si>
  <si>
    <t>BẢNG 10.1: BẢNG GIÁ ĐẤT Ở TẠI NÔNG THÔN</t>
  </si>
  <si>
    <t>Xã Hồng Phong, xã Minh Khai cũ</t>
  </si>
  <si>
    <t>BẢNG 10.2: BẢNG GIÁ ĐẤT THƯƠNG MẠI, DỊCH VỤ TẠI NÔNG THÔN</t>
  </si>
  <si>
    <t>Giá đất thương mại, dịch vụ</t>
  </si>
  <si>
    <t>BẢNG 10.3: BẢNG GIÁ ĐẤT CƠ SỞ SẢN XUẤT PHI NÔNG NGHIỆP TẠI NÔNG THÔN</t>
  </si>
  <si>
    <t>Giá đất cơ sở sản xuất phi nông nghiệp</t>
  </si>
  <si>
    <t>BẢNG 10.4: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</si>
</sst>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>
        <row r="91">
          <cell r="D91">
            <v>400000</v>
          </cell>
        </row>
      </sheetData>
      <sheetData sheetId="78" refreshError="1">
        <row r="91">
          <cell r="D91">
            <v>700000</v>
          </cell>
        </row>
      </sheetData>
      <sheetData sheetId="79" refreshError="1">
        <row r="91">
          <cell r="D91">
            <v>300000</v>
          </cell>
        </row>
      </sheetData>
      <sheetData sheetId="80" refreshError="1">
        <row r="91">
          <cell r="D91">
            <v>1300000</v>
          </cell>
        </row>
      </sheetData>
      <sheetData sheetId="81" refreshError="1">
        <row r="91">
          <cell r="D91">
            <v>1300000</v>
          </cell>
        </row>
      </sheetData>
      <sheetData sheetId="82" refreshError="1">
        <row r="91">
          <cell r="D91">
            <v>900000</v>
          </cell>
        </row>
      </sheetData>
      <sheetData sheetId="83" refreshError="1">
        <row r="91">
          <cell r="D91">
            <v>700000</v>
          </cell>
        </row>
      </sheetData>
      <sheetData sheetId="84" refreshError="1">
        <row r="91">
          <cell r="D91">
            <v>600000</v>
          </cell>
        </row>
      </sheetData>
      <sheetData sheetId="85" refreshError="1">
        <row r="91">
          <cell r="D91">
            <v>450000</v>
          </cell>
        </row>
      </sheetData>
      <sheetData sheetId="86" refreshError="1">
        <row r="91">
          <cell r="D91">
            <v>450000</v>
          </cell>
        </row>
      </sheetData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8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27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2" t="s">
        <v>57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18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54</v>
      </c>
      <c r="C9" s="7"/>
      <c r="D9" s="7"/>
      <c r="E9" s="4"/>
      <c r="F9" s="4"/>
      <c r="G9" s="4"/>
      <c r="H9" s="4"/>
    </row>
    <row r="10" spans="1:8" ht="47.25" x14ac:dyDescent="0.25">
      <c r="A10" s="4">
        <v>1</v>
      </c>
      <c r="B10" s="7" t="s">
        <v>28</v>
      </c>
      <c r="C10" s="7" t="s">
        <v>29</v>
      </c>
      <c r="D10" s="7" t="s">
        <v>30</v>
      </c>
      <c r="E10" s="6">
        <f>'[1]BG-ONT-19'!$D$91</f>
        <v>400000</v>
      </c>
      <c r="F10" s="26">
        <f>E10*0.6</f>
        <v>240000</v>
      </c>
      <c r="G10" s="26">
        <f>E10*0.4</f>
        <v>160000</v>
      </c>
      <c r="H10" s="26"/>
    </row>
    <row r="11" spans="1:8" ht="31.5" x14ac:dyDescent="0.25">
      <c r="A11" s="4">
        <f>1+A10</f>
        <v>2</v>
      </c>
      <c r="B11" s="7" t="s">
        <v>31</v>
      </c>
      <c r="C11" s="7" t="s">
        <v>30</v>
      </c>
      <c r="D11" s="7" t="s">
        <v>32</v>
      </c>
      <c r="E11" s="6">
        <f>'[1]BG-ONT-20'!$D$91</f>
        <v>700000</v>
      </c>
      <c r="F11" s="26">
        <f t="shared" ref="F11:F16" si="0">E11*0.6</f>
        <v>420000</v>
      </c>
      <c r="G11" s="26">
        <f>E11*0.4</f>
        <v>280000</v>
      </c>
      <c r="H11" s="26"/>
    </row>
    <row r="12" spans="1:8" ht="63" x14ac:dyDescent="0.25">
      <c r="A12" s="4">
        <f t="shared" ref="A12:A20" si="1">1+A11</f>
        <v>3</v>
      </c>
      <c r="B12" s="7" t="s">
        <v>33</v>
      </c>
      <c r="C12" s="7" t="s">
        <v>34</v>
      </c>
      <c r="D12" s="7" t="s">
        <v>35</v>
      </c>
      <c r="E12" s="6">
        <f>'[1]BG-ONT-21'!$D$91</f>
        <v>300000</v>
      </c>
      <c r="F12" s="26">
        <f t="shared" si="0"/>
        <v>180000</v>
      </c>
      <c r="G12" s="17"/>
      <c r="H12" s="17"/>
    </row>
    <row r="13" spans="1:8" ht="33" customHeight="1" x14ac:dyDescent="0.25">
      <c r="A13" s="4">
        <f t="shared" si="1"/>
        <v>4</v>
      </c>
      <c r="B13" s="36" t="s">
        <v>36</v>
      </c>
      <c r="C13" s="36"/>
      <c r="D13" s="36"/>
      <c r="E13" s="6">
        <f>'[1]BG-ONT-22'!$D$91</f>
        <v>1300000</v>
      </c>
      <c r="F13" s="26">
        <f t="shared" si="0"/>
        <v>780000</v>
      </c>
      <c r="G13" s="6">
        <f>E13*0.4</f>
        <v>520000</v>
      </c>
      <c r="H13" s="6">
        <f>E13*0.2</f>
        <v>260000</v>
      </c>
    </row>
    <row r="14" spans="1:8" ht="47.25" x14ac:dyDescent="0.25">
      <c r="A14" s="4">
        <f t="shared" si="1"/>
        <v>5</v>
      </c>
      <c r="B14" s="7" t="s">
        <v>37</v>
      </c>
      <c r="C14" s="7" t="s">
        <v>38</v>
      </c>
      <c r="D14" s="7" t="s">
        <v>39</v>
      </c>
      <c r="E14" s="6">
        <f>'[1]BG-ONT-23'!$D$91</f>
        <v>1300000</v>
      </c>
      <c r="F14" s="26">
        <f t="shared" si="0"/>
        <v>780000</v>
      </c>
      <c r="G14" s="6">
        <f t="shared" ref="G14:G16" si="2">E14*0.4</f>
        <v>520000</v>
      </c>
      <c r="H14" s="6">
        <f t="shared" ref="H14:H16" si="3">E14*0.2</f>
        <v>260000</v>
      </c>
    </row>
    <row r="15" spans="1:8" ht="47.25" x14ac:dyDescent="0.25">
      <c r="A15" s="4">
        <f t="shared" si="1"/>
        <v>6</v>
      </c>
      <c r="B15" s="7" t="s">
        <v>40</v>
      </c>
      <c r="C15" s="7" t="s">
        <v>41</v>
      </c>
      <c r="D15" s="7" t="s">
        <v>42</v>
      </c>
      <c r="E15" s="6">
        <f>'[1]BG-ONT-24'!$D$91</f>
        <v>900000</v>
      </c>
      <c r="F15" s="26">
        <f t="shared" si="0"/>
        <v>540000</v>
      </c>
      <c r="G15" s="6">
        <f t="shared" si="2"/>
        <v>360000</v>
      </c>
      <c r="H15" s="6">
        <f t="shared" si="3"/>
        <v>180000</v>
      </c>
    </row>
    <row r="16" spans="1:8" ht="47.25" x14ac:dyDescent="0.25">
      <c r="A16" s="4">
        <f t="shared" si="1"/>
        <v>7</v>
      </c>
      <c r="B16" s="7" t="s">
        <v>43</v>
      </c>
      <c r="C16" s="7" t="s">
        <v>42</v>
      </c>
      <c r="D16" s="7" t="s">
        <v>44</v>
      </c>
      <c r="E16" s="6">
        <f>'[1]BG-ONT-25'!$D$91</f>
        <v>700000</v>
      </c>
      <c r="F16" s="26">
        <f t="shared" si="0"/>
        <v>420000</v>
      </c>
      <c r="G16" s="6">
        <f t="shared" si="2"/>
        <v>280000</v>
      </c>
      <c r="H16" s="6">
        <f t="shared" si="3"/>
        <v>140000</v>
      </c>
    </row>
    <row r="17" spans="1:8" ht="15.75" x14ac:dyDescent="0.25">
      <c r="A17" s="9" t="s">
        <v>56</v>
      </c>
      <c r="B17" s="8" t="s">
        <v>55</v>
      </c>
      <c r="C17" s="7"/>
      <c r="D17" s="7"/>
      <c r="E17" s="6"/>
      <c r="F17" s="17"/>
      <c r="G17" s="17"/>
      <c r="H17" s="17"/>
    </row>
    <row r="18" spans="1:8" ht="31.5" x14ac:dyDescent="0.25">
      <c r="A18" s="4">
        <v>1</v>
      </c>
      <c r="B18" s="7" t="s">
        <v>45</v>
      </c>
      <c r="C18" s="7" t="s">
        <v>46</v>
      </c>
      <c r="D18" s="7" t="s">
        <v>47</v>
      </c>
      <c r="E18" s="6">
        <f>'[1]BG-ONT-BS-HP.01'!$D$91</f>
        <v>600000</v>
      </c>
      <c r="F18" s="6">
        <f>E18*0.6</f>
        <v>360000</v>
      </c>
      <c r="G18" s="6">
        <f>E18*0.4</f>
        <v>240000</v>
      </c>
      <c r="H18" s="6">
        <f>E18*0.2</f>
        <v>120000</v>
      </c>
    </row>
    <row r="19" spans="1:8" ht="31.5" x14ac:dyDescent="0.25">
      <c r="A19" s="4">
        <f t="shared" si="1"/>
        <v>2</v>
      </c>
      <c r="B19" s="7" t="s">
        <v>48</v>
      </c>
      <c r="C19" s="7" t="s">
        <v>49</v>
      </c>
      <c r="D19" s="7" t="s">
        <v>50</v>
      </c>
      <c r="E19" s="6">
        <f>'[1]BG-ONT-BS-HP.02'!$D$91</f>
        <v>450000</v>
      </c>
      <c r="F19" s="6">
        <f t="shared" ref="F19:F20" si="4">E19*0.6</f>
        <v>270000</v>
      </c>
      <c r="G19" s="6">
        <f t="shared" ref="G19:G20" si="5">E19*0.4</f>
        <v>180000</v>
      </c>
      <c r="H19" s="6">
        <f t="shared" ref="H19:H20" si="6">E19*0.2</f>
        <v>90000</v>
      </c>
    </row>
    <row r="20" spans="1:8" ht="31.5" x14ac:dyDescent="0.25">
      <c r="A20" s="4">
        <f t="shared" si="1"/>
        <v>3</v>
      </c>
      <c r="B20" s="7" t="s">
        <v>51</v>
      </c>
      <c r="C20" s="7" t="s">
        <v>52</v>
      </c>
      <c r="D20" s="7" t="s">
        <v>53</v>
      </c>
      <c r="E20" s="6">
        <f>'[1]BG-ONT-BS-HP.03'!$D$91</f>
        <v>450000</v>
      </c>
      <c r="F20" s="6">
        <f t="shared" si="4"/>
        <v>270000</v>
      </c>
      <c r="G20" s="6">
        <f t="shared" si="5"/>
        <v>180000</v>
      </c>
      <c r="H20" s="6">
        <f t="shared" si="6"/>
        <v>90000</v>
      </c>
    </row>
    <row r="21" spans="1:8" ht="15.75" x14ac:dyDescent="0.25">
      <c r="A21" s="29" t="s">
        <v>21</v>
      </c>
      <c r="B21" s="29"/>
      <c r="C21" s="29"/>
      <c r="D21" s="29"/>
      <c r="E21" s="29"/>
      <c r="F21" s="29"/>
      <c r="G21" s="29"/>
      <c r="H21" s="29"/>
    </row>
    <row r="22" spans="1:8" ht="15.75" x14ac:dyDescent="0.25">
      <c r="A22" s="28" t="s">
        <v>8</v>
      </c>
      <c r="B22" s="28"/>
      <c r="C22" s="28"/>
      <c r="D22" s="28"/>
      <c r="E22" s="28"/>
      <c r="F22" s="28"/>
      <c r="G22" s="28"/>
      <c r="H22" s="28"/>
    </row>
    <row r="23" spans="1:8" ht="31.5" x14ac:dyDescent="0.25">
      <c r="A23" s="4">
        <v>1</v>
      </c>
      <c r="B23" s="7" t="s">
        <v>58</v>
      </c>
      <c r="C23" s="18"/>
      <c r="D23" s="18"/>
      <c r="E23" s="6">
        <v>140000</v>
      </c>
      <c r="F23" s="17"/>
      <c r="G23" s="17"/>
      <c r="H23" s="6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2">
    <mergeCell ref="A22:H22"/>
    <mergeCell ref="A21:H21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3:D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8"/>
  <sheetViews>
    <sheetView view="pageBreakPreview" zoomScaleNormal="100" zoomScaleSheetLayoutView="100" workbookViewId="0">
      <selection activeCell="E13" sqref="E13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27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" customHeight="1" x14ac:dyDescent="0.25">
      <c r="A4" s="32" t="s">
        <v>59</v>
      </c>
      <c r="B4" s="32"/>
      <c r="C4" s="32"/>
      <c r="D4" s="32"/>
      <c r="E4" s="32"/>
      <c r="F4" s="32"/>
      <c r="G4" s="32"/>
      <c r="H4" s="32"/>
    </row>
    <row r="5" spans="1:8" ht="15.4" customHeight="1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4" customHeight="1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60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54</v>
      </c>
      <c r="C9" s="7"/>
      <c r="D9" s="7"/>
      <c r="E9" s="4"/>
      <c r="F9" s="4"/>
      <c r="G9" s="4"/>
      <c r="H9" s="4"/>
    </row>
    <row r="10" spans="1:8" ht="47.25" x14ac:dyDescent="0.25">
      <c r="A10" s="4">
        <v>1</v>
      </c>
      <c r="B10" s="7" t="s">
        <v>28</v>
      </c>
      <c r="C10" s="7" t="s">
        <v>29</v>
      </c>
      <c r="D10" s="7" t="s">
        <v>30</v>
      </c>
      <c r="E10" s="6">
        <f>'10.1. Đất ở tại nông thôn'!E10*0.8</f>
        <v>320000</v>
      </c>
      <c r="F10" s="6">
        <f>'10.1. Đất ở tại nông thôn'!F10*0.8</f>
        <v>192000</v>
      </c>
      <c r="G10" s="6">
        <f>'10.1. Đất ở tại nông thôn'!G10*0.8</f>
        <v>128000</v>
      </c>
      <c r="H10" s="6"/>
    </row>
    <row r="11" spans="1:8" ht="31.5" x14ac:dyDescent="0.25">
      <c r="A11" s="4">
        <f>1+A10</f>
        <v>2</v>
      </c>
      <c r="B11" s="7" t="s">
        <v>31</v>
      </c>
      <c r="C11" s="7" t="s">
        <v>30</v>
      </c>
      <c r="D11" s="7" t="s">
        <v>32</v>
      </c>
      <c r="E11" s="6">
        <f>'10.1. Đất ở tại nông thôn'!E11*0.8</f>
        <v>560000</v>
      </c>
      <c r="F11" s="6">
        <f>'10.1. Đất ở tại nông thôn'!F11*0.8</f>
        <v>336000</v>
      </c>
      <c r="G11" s="6">
        <f>'10.1. Đất ở tại nông thôn'!G11*0.8</f>
        <v>224000</v>
      </c>
      <c r="H11" s="6"/>
    </row>
    <row r="12" spans="1:8" ht="63" x14ac:dyDescent="0.25">
      <c r="A12" s="4">
        <f t="shared" ref="A12:A20" si="0">1+A11</f>
        <v>3</v>
      </c>
      <c r="B12" s="7" t="s">
        <v>33</v>
      </c>
      <c r="C12" s="7" t="s">
        <v>34</v>
      </c>
      <c r="D12" s="7" t="s">
        <v>35</v>
      </c>
      <c r="E12" s="6">
        <f>'10.1. Đất ở tại nông thôn'!E12*0.8</f>
        <v>240000</v>
      </c>
      <c r="F12" s="6">
        <f>'10.1. Đất ở tại nông thôn'!F12*0.8</f>
        <v>144000</v>
      </c>
      <c r="G12" s="6"/>
      <c r="H12" s="6"/>
    </row>
    <row r="13" spans="1:8" ht="35.25" customHeight="1" x14ac:dyDescent="0.25">
      <c r="A13" s="4">
        <f t="shared" si="0"/>
        <v>4</v>
      </c>
      <c r="B13" s="36" t="s">
        <v>36</v>
      </c>
      <c r="C13" s="36"/>
      <c r="D13" s="36"/>
      <c r="E13" s="6">
        <f>'10.1. Đất ở tại nông thôn'!E13*0.8</f>
        <v>1040000</v>
      </c>
      <c r="F13" s="6">
        <f>'10.1. Đất ở tại nông thôn'!F13*0.8</f>
        <v>624000</v>
      </c>
      <c r="G13" s="6">
        <f>'10.1. Đất ở tại nông thôn'!G13*0.8</f>
        <v>416000</v>
      </c>
      <c r="H13" s="6">
        <f>'10.1. Đất ở tại nông thôn'!H13*0.8</f>
        <v>208000</v>
      </c>
    </row>
    <row r="14" spans="1:8" ht="47.25" x14ac:dyDescent="0.25">
      <c r="A14" s="4">
        <f t="shared" si="0"/>
        <v>5</v>
      </c>
      <c r="B14" s="7" t="s">
        <v>37</v>
      </c>
      <c r="C14" s="7" t="s">
        <v>38</v>
      </c>
      <c r="D14" s="7" t="s">
        <v>39</v>
      </c>
      <c r="E14" s="6">
        <f>'10.1. Đất ở tại nông thôn'!E14*0.8</f>
        <v>1040000</v>
      </c>
      <c r="F14" s="6">
        <f>'10.1. Đất ở tại nông thôn'!F14*0.8</f>
        <v>624000</v>
      </c>
      <c r="G14" s="6">
        <f>'10.1. Đất ở tại nông thôn'!G14*0.8</f>
        <v>416000</v>
      </c>
      <c r="H14" s="6">
        <f>'10.1. Đất ở tại nông thôn'!H14*0.8</f>
        <v>208000</v>
      </c>
    </row>
    <row r="15" spans="1:8" ht="47.25" x14ac:dyDescent="0.25">
      <c r="A15" s="4">
        <f t="shared" si="0"/>
        <v>6</v>
      </c>
      <c r="B15" s="7" t="s">
        <v>40</v>
      </c>
      <c r="C15" s="7" t="s">
        <v>41</v>
      </c>
      <c r="D15" s="7" t="s">
        <v>42</v>
      </c>
      <c r="E15" s="6">
        <f>'10.1. Đất ở tại nông thôn'!E15*0.8</f>
        <v>720000</v>
      </c>
      <c r="F15" s="6">
        <f>'10.1. Đất ở tại nông thôn'!F15*0.8</f>
        <v>432000</v>
      </c>
      <c r="G15" s="6">
        <f>'10.1. Đất ở tại nông thôn'!G15*0.8</f>
        <v>288000</v>
      </c>
      <c r="H15" s="6">
        <f>'10.1. Đất ở tại nông thôn'!H15*0.8</f>
        <v>144000</v>
      </c>
    </row>
    <row r="16" spans="1:8" ht="47.25" x14ac:dyDescent="0.25">
      <c r="A16" s="4">
        <f t="shared" si="0"/>
        <v>7</v>
      </c>
      <c r="B16" s="7" t="s">
        <v>43</v>
      </c>
      <c r="C16" s="7" t="s">
        <v>42</v>
      </c>
      <c r="D16" s="7" t="s">
        <v>44</v>
      </c>
      <c r="E16" s="6">
        <f>'10.1. Đất ở tại nông thôn'!E16*0.8</f>
        <v>560000</v>
      </c>
      <c r="F16" s="6">
        <f>'10.1. Đất ở tại nông thôn'!F16*0.8</f>
        <v>336000</v>
      </c>
      <c r="G16" s="6">
        <f>'10.1. Đất ở tại nông thôn'!G16*0.8</f>
        <v>224000</v>
      </c>
      <c r="H16" s="6">
        <f>'10.1. Đất ở tại nông thôn'!H16*0.8</f>
        <v>112000</v>
      </c>
    </row>
    <row r="17" spans="1:8" ht="15.75" x14ac:dyDescent="0.25">
      <c r="A17" s="9" t="s">
        <v>56</v>
      </c>
      <c r="B17" s="8" t="s">
        <v>55</v>
      </c>
      <c r="C17" s="7"/>
      <c r="D17" s="7"/>
      <c r="E17" s="6"/>
      <c r="F17" s="17"/>
      <c r="G17" s="17"/>
      <c r="H17" s="17"/>
    </row>
    <row r="18" spans="1:8" ht="31.5" x14ac:dyDescent="0.25">
      <c r="A18" s="4">
        <v>1</v>
      </c>
      <c r="B18" s="7" t="s">
        <v>45</v>
      </c>
      <c r="C18" s="7" t="s">
        <v>46</v>
      </c>
      <c r="D18" s="7" t="s">
        <v>47</v>
      </c>
      <c r="E18" s="6">
        <f>'10.1. Đất ở tại nông thôn'!E18*0.8</f>
        <v>480000</v>
      </c>
      <c r="F18" s="6">
        <f>'10.1. Đất ở tại nông thôn'!F18*0.8</f>
        <v>288000</v>
      </c>
      <c r="G18" s="6">
        <f>'10.1. Đất ở tại nông thôn'!G18*0.8</f>
        <v>192000</v>
      </c>
      <c r="H18" s="6">
        <f>'10.1. Đất ở tại nông thôn'!H18*0.8</f>
        <v>96000</v>
      </c>
    </row>
    <row r="19" spans="1:8" ht="31.5" x14ac:dyDescent="0.25">
      <c r="A19" s="4">
        <f t="shared" si="0"/>
        <v>2</v>
      </c>
      <c r="B19" s="7" t="s">
        <v>48</v>
      </c>
      <c r="C19" s="7" t="s">
        <v>49</v>
      </c>
      <c r="D19" s="7" t="s">
        <v>50</v>
      </c>
      <c r="E19" s="6">
        <f>'10.1. Đất ở tại nông thôn'!E19*0.8</f>
        <v>360000</v>
      </c>
      <c r="F19" s="6">
        <f>'10.1. Đất ở tại nông thôn'!F19*0.8</f>
        <v>216000</v>
      </c>
      <c r="G19" s="6">
        <f>'10.1. Đất ở tại nông thôn'!G19*0.8</f>
        <v>144000</v>
      </c>
      <c r="H19" s="6">
        <f>'10.1. Đất ở tại nông thôn'!H19*0.8</f>
        <v>72000</v>
      </c>
    </row>
    <row r="20" spans="1:8" ht="31.5" x14ac:dyDescent="0.25">
      <c r="A20" s="4">
        <f t="shared" si="0"/>
        <v>3</v>
      </c>
      <c r="B20" s="7" t="s">
        <v>51</v>
      </c>
      <c r="C20" s="7" t="s">
        <v>52</v>
      </c>
      <c r="D20" s="7" t="s">
        <v>53</v>
      </c>
      <c r="E20" s="6">
        <f>'10.1. Đất ở tại nông thôn'!E20*0.8</f>
        <v>360000</v>
      </c>
      <c r="F20" s="6">
        <f>'10.1. Đất ở tại nông thôn'!F20*0.8</f>
        <v>216000</v>
      </c>
      <c r="G20" s="6">
        <f>'10.1. Đất ở tại nông thôn'!G20*0.8</f>
        <v>144000</v>
      </c>
      <c r="H20" s="6">
        <f>'10.1. Đất ở tại nông thôn'!H20*0.8</f>
        <v>72000</v>
      </c>
    </row>
    <row r="21" spans="1:8" ht="15.4" customHeight="1" x14ac:dyDescent="0.25">
      <c r="A21" s="40" t="s">
        <v>21</v>
      </c>
      <c r="B21" s="41"/>
      <c r="C21" s="41"/>
      <c r="D21" s="41"/>
      <c r="E21" s="41"/>
      <c r="F21" s="41"/>
      <c r="G21" s="41"/>
      <c r="H21" s="42"/>
    </row>
    <row r="22" spans="1:8" ht="15" customHeight="1" x14ac:dyDescent="0.25">
      <c r="A22" s="37" t="s">
        <v>8</v>
      </c>
      <c r="B22" s="38"/>
      <c r="C22" s="38"/>
      <c r="D22" s="38"/>
      <c r="E22" s="38"/>
      <c r="F22" s="38"/>
      <c r="G22" s="38"/>
      <c r="H22" s="39"/>
    </row>
    <row r="23" spans="1:8" ht="31.5" x14ac:dyDescent="0.25">
      <c r="A23" s="4">
        <v>1</v>
      </c>
      <c r="B23" s="7" t="s">
        <v>58</v>
      </c>
      <c r="C23" s="18"/>
      <c r="D23" s="18"/>
      <c r="E23" s="6">
        <f>+'10.1. Đất ở tại nông thôn'!E23*0.8</f>
        <v>112000</v>
      </c>
      <c r="F23" s="17"/>
      <c r="G23" s="17"/>
      <c r="H23" s="6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2">
    <mergeCell ref="A22:H22"/>
    <mergeCell ref="A7:A8"/>
    <mergeCell ref="B7:B8"/>
    <mergeCell ref="C7:D7"/>
    <mergeCell ref="E7:H7"/>
    <mergeCell ref="A21:H21"/>
    <mergeCell ref="B13:D13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8"/>
  <sheetViews>
    <sheetView view="pageBreakPreview" zoomScaleNormal="100" zoomScaleSheetLayoutView="100" workbookViewId="0">
      <selection activeCell="E16" sqref="E16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27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2" t="s">
        <v>61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62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54</v>
      </c>
      <c r="C9" s="7"/>
      <c r="D9" s="7"/>
      <c r="E9" s="4"/>
      <c r="F9" s="4"/>
      <c r="G9" s="4"/>
      <c r="H9" s="4"/>
    </row>
    <row r="10" spans="1:8" ht="47.25" x14ac:dyDescent="0.25">
      <c r="A10" s="4">
        <v>1</v>
      </c>
      <c r="B10" s="7" t="s">
        <v>28</v>
      </c>
      <c r="C10" s="7" t="s">
        <v>29</v>
      </c>
      <c r="D10" s="7" t="s">
        <v>30</v>
      </c>
      <c r="E10" s="6">
        <f>'10.1. Đất ở tại nông thôn'!E10*0.7</f>
        <v>280000</v>
      </c>
      <c r="F10" s="6">
        <f>'10.1. Đất ở tại nông thôn'!F10*0.7</f>
        <v>168000</v>
      </c>
      <c r="G10" s="6">
        <f>'10.1. Đất ở tại nông thôn'!G10*0.7</f>
        <v>112000</v>
      </c>
      <c r="H10" s="17"/>
    </row>
    <row r="11" spans="1:8" ht="31.5" x14ac:dyDescent="0.25">
      <c r="A11" s="4">
        <f>1+A10</f>
        <v>2</v>
      </c>
      <c r="B11" s="7" t="s">
        <v>31</v>
      </c>
      <c r="C11" s="7" t="s">
        <v>30</v>
      </c>
      <c r="D11" s="7" t="s">
        <v>32</v>
      </c>
      <c r="E11" s="6">
        <f>'10.1. Đất ở tại nông thôn'!E11*0.7</f>
        <v>489999.99999999994</v>
      </c>
      <c r="F11" s="6">
        <f>'10.1. Đất ở tại nông thôn'!F11*0.7</f>
        <v>294000</v>
      </c>
      <c r="G11" s="6">
        <f>'10.1. Đất ở tại nông thôn'!G11*0.7</f>
        <v>196000</v>
      </c>
      <c r="H11" s="17"/>
    </row>
    <row r="12" spans="1:8" ht="63" x14ac:dyDescent="0.25">
      <c r="A12" s="4">
        <f t="shared" ref="A12:A20" si="0">1+A11</f>
        <v>3</v>
      </c>
      <c r="B12" s="7" t="s">
        <v>33</v>
      </c>
      <c r="C12" s="7" t="s">
        <v>34</v>
      </c>
      <c r="D12" s="7" t="s">
        <v>35</v>
      </c>
      <c r="E12" s="6">
        <f>'10.1. Đất ở tại nông thôn'!E12*0.7</f>
        <v>210000</v>
      </c>
      <c r="F12" s="6">
        <f>'10.1. Đất ở tại nông thôn'!F12*0.7</f>
        <v>125999.99999999999</v>
      </c>
      <c r="G12" s="17"/>
      <c r="H12" s="17"/>
    </row>
    <row r="13" spans="1:8" ht="33" customHeight="1" x14ac:dyDescent="0.25">
      <c r="A13" s="4">
        <f t="shared" si="0"/>
        <v>4</v>
      </c>
      <c r="B13" s="36" t="s">
        <v>36</v>
      </c>
      <c r="C13" s="36"/>
      <c r="D13" s="36"/>
      <c r="E13" s="6">
        <f>'10.1. Đất ở tại nông thôn'!E13*0.7</f>
        <v>910000</v>
      </c>
      <c r="F13" s="6">
        <f>'10.1. Đất ở tại nông thôn'!F13*0.7</f>
        <v>546000</v>
      </c>
      <c r="G13" s="6">
        <f>'10.1. Đất ở tại nông thôn'!G13*0.7</f>
        <v>364000</v>
      </c>
      <c r="H13" s="6">
        <f>'10.1. Đất ở tại nông thôn'!H13*0.7</f>
        <v>182000</v>
      </c>
    </row>
    <row r="14" spans="1:8" ht="47.25" x14ac:dyDescent="0.25">
      <c r="A14" s="4">
        <f t="shared" si="0"/>
        <v>5</v>
      </c>
      <c r="B14" s="7" t="s">
        <v>37</v>
      </c>
      <c r="C14" s="7" t="s">
        <v>38</v>
      </c>
      <c r="D14" s="7" t="s">
        <v>39</v>
      </c>
      <c r="E14" s="6">
        <f>'10.1. Đất ở tại nông thôn'!E14*0.7</f>
        <v>910000</v>
      </c>
      <c r="F14" s="6">
        <f>'10.1. Đất ở tại nông thôn'!F14*0.7</f>
        <v>546000</v>
      </c>
      <c r="G14" s="6">
        <f>'10.1. Đất ở tại nông thôn'!G14*0.7</f>
        <v>364000</v>
      </c>
      <c r="H14" s="6">
        <f>'10.1. Đất ở tại nông thôn'!H14*0.7</f>
        <v>182000</v>
      </c>
    </row>
    <row r="15" spans="1:8" ht="47.25" x14ac:dyDescent="0.25">
      <c r="A15" s="4">
        <f t="shared" si="0"/>
        <v>6</v>
      </c>
      <c r="B15" s="7" t="s">
        <v>40</v>
      </c>
      <c r="C15" s="7" t="s">
        <v>41</v>
      </c>
      <c r="D15" s="7" t="s">
        <v>42</v>
      </c>
      <c r="E15" s="6">
        <f>'10.1. Đất ở tại nông thôn'!E15*0.7</f>
        <v>630000</v>
      </c>
      <c r="F15" s="6">
        <f>'10.1. Đất ở tại nông thôn'!F15*0.7</f>
        <v>378000</v>
      </c>
      <c r="G15" s="6">
        <f>'10.1. Đất ở tại nông thôn'!G15*0.7</f>
        <v>251999.99999999997</v>
      </c>
      <c r="H15" s="6">
        <f>'10.1. Đất ở tại nông thôn'!H15*0.7</f>
        <v>125999.99999999999</v>
      </c>
    </row>
    <row r="16" spans="1:8" ht="47.25" x14ac:dyDescent="0.25">
      <c r="A16" s="4">
        <f t="shared" si="0"/>
        <v>7</v>
      </c>
      <c r="B16" s="7" t="s">
        <v>43</v>
      </c>
      <c r="C16" s="7" t="s">
        <v>42</v>
      </c>
      <c r="D16" s="7" t="s">
        <v>44</v>
      </c>
      <c r="E16" s="6">
        <f>'10.1. Đất ở tại nông thôn'!E16*0.7</f>
        <v>489999.99999999994</v>
      </c>
      <c r="F16" s="6">
        <f>'10.1. Đất ở tại nông thôn'!F16*0.7</f>
        <v>294000</v>
      </c>
      <c r="G16" s="6">
        <f>'10.1. Đất ở tại nông thôn'!G16*0.7</f>
        <v>196000</v>
      </c>
      <c r="H16" s="6">
        <f>'10.1. Đất ở tại nông thôn'!H16*0.7</f>
        <v>98000</v>
      </c>
    </row>
    <row r="17" spans="1:8" ht="15.75" x14ac:dyDescent="0.25">
      <c r="A17" s="9" t="s">
        <v>56</v>
      </c>
      <c r="B17" s="8" t="s">
        <v>55</v>
      </c>
      <c r="C17" s="7"/>
      <c r="D17" s="7"/>
      <c r="E17" s="6"/>
      <c r="F17" s="17"/>
      <c r="G17" s="17"/>
      <c r="H17" s="17"/>
    </row>
    <row r="18" spans="1:8" ht="31.5" x14ac:dyDescent="0.25">
      <c r="A18" s="4">
        <v>1</v>
      </c>
      <c r="B18" s="7" t="s">
        <v>45</v>
      </c>
      <c r="C18" s="7" t="s">
        <v>46</v>
      </c>
      <c r="D18" s="7" t="s">
        <v>47</v>
      </c>
      <c r="E18" s="6">
        <f>'10.1. Đất ở tại nông thôn'!E18*0.7</f>
        <v>420000</v>
      </c>
      <c r="F18" s="6">
        <f>'10.1. Đất ở tại nông thôn'!F18*0.7</f>
        <v>251999.99999999997</v>
      </c>
      <c r="G18" s="6">
        <f>'10.1. Đất ở tại nông thôn'!G18*0.7</f>
        <v>168000</v>
      </c>
      <c r="H18" s="6">
        <f>'10.1. Đất ở tại nông thôn'!H18*0.7</f>
        <v>84000</v>
      </c>
    </row>
    <row r="19" spans="1:8" ht="31.5" x14ac:dyDescent="0.25">
      <c r="A19" s="4">
        <f t="shared" si="0"/>
        <v>2</v>
      </c>
      <c r="B19" s="7" t="s">
        <v>48</v>
      </c>
      <c r="C19" s="7" t="s">
        <v>49</v>
      </c>
      <c r="D19" s="7" t="s">
        <v>50</v>
      </c>
      <c r="E19" s="6">
        <f>'10.1. Đất ở tại nông thôn'!E19*0.7</f>
        <v>315000</v>
      </c>
      <c r="F19" s="6">
        <f>'10.1. Đất ở tại nông thôn'!F19*0.7</f>
        <v>189000</v>
      </c>
      <c r="G19" s="6">
        <f>'10.1. Đất ở tại nông thôn'!G19*0.7</f>
        <v>125999.99999999999</v>
      </c>
      <c r="H19" s="6">
        <f>'10.1. Đất ở tại nông thôn'!H19*0.7</f>
        <v>62999.999999999993</v>
      </c>
    </row>
    <row r="20" spans="1:8" ht="31.5" x14ac:dyDescent="0.25">
      <c r="A20" s="4">
        <f t="shared" si="0"/>
        <v>3</v>
      </c>
      <c r="B20" s="7" t="s">
        <v>51</v>
      </c>
      <c r="C20" s="7" t="s">
        <v>52</v>
      </c>
      <c r="D20" s="7" t="s">
        <v>53</v>
      </c>
      <c r="E20" s="6">
        <f>'10.1. Đất ở tại nông thôn'!E20*0.7</f>
        <v>315000</v>
      </c>
      <c r="F20" s="6">
        <f>'10.1. Đất ở tại nông thôn'!F20*0.7</f>
        <v>189000</v>
      </c>
      <c r="G20" s="6">
        <f>'10.1. Đất ở tại nông thôn'!G20*0.7</f>
        <v>125999.99999999999</v>
      </c>
      <c r="H20" s="6">
        <f>'10.1. Đất ở tại nông thôn'!H20*0.7</f>
        <v>62999.999999999993</v>
      </c>
    </row>
    <row r="21" spans="1:8" ht="15.75" x14ac:dyDescent="0.25">
      <c r="A21" s="29" t="s">
        <v>21</v>
      </c>
      <c r="B21" s="29"/>
      <c r="C21" s="29"/>
      <c r="D21" s="29"/>
      <c r="E21" s="29"/>
      <c r="F21" s="29"/>
      <c r="G21" s="29"/>
      <c r="H21" s="29"/>
    </row>
    <row r="22" spans="1:8" ht="15.75" x14ac:dyDescent="0.25">
      <c r="A22" s="28" t="s">
        <v>8</v>
      </c>
      <c r="B22" s="28"/>
      <c r="C22" s="28"/>
      <c r="D22" s="28"/>
      <c r="E22" s="28"/>
      <c r="F22" s="28"/>
      <c r="G22" s="28"/>
      <c r="H22" s="28"/>
    </row>
    <row r="23" spans="1:8" ht="31.5" x14ac:dyDescent="0.25">
      <c r="A23" s="4">
        <v>1</v>
      </c>
      <c r="B23" s="7" t="s">
        <v>58</v>
      </c>
      <c r="C23" s="18"/>
      <c r="D23" s="18"/>
      <c r="E23" s="6">
        <f>+'10.1. Đất ở tại nông thôn'!E23*0.7</f>
        <v>98000</v>
      </c>
      <c r="F23" s="17"/>
      <c r="G23" s="17"/>
      <c r="H23" s="6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  <row r="956" spans="1:8" ht="62.25" customHeight="1" x14ac:dyDescent="0.25">
      <c r="A956" s="14"/>
      <c r="B956" s="14"/>
      <c r="C956" s="14"/>
      <c r="D956" s="14"/>
      <c r="E956" s="15"/>
      <c r="F956" s="15"/>
      <c r="G956" s="15"/>
      <c r="H956" s="15"/>
    </row>
    <row r="957" spans="1:8" ht="62.25" customHeight="1" x14ac:dyDescent="0.25">
      <c r="A957" s="14"/>
      <c r="B957" s="14"/>
      <c r="C957" s="14"/>
      <c r="D957" s="14"/>
      <c r="E957" s="15"/>
      <c r="F957" s="15"/>
      <c r="G957" s="15"/>
      <c r="H957" s="15"/>
    </row>
    <row r="958" spans="1:8" ht="62.25" customHeight="1" x14ac:dyDescent="0.25">
      <c r="A958" s="14"/>
      <c r="B958" s="14"/>
      <c r="C958" s="14"/>
      <c r="D958" s="14"/>
      <c r="E958" s="15"/>
      <c r="F958" s="15"/>
      <c r="G958" s="15"/>
      <c r="H958" s="15"/>
    </row>
  </sheetData>
  <mergeCells count="12">
    <mergeCell ref="A21:H21"/>
    <mergeCell ref="A22:H22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3:D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C12" sqref="C12"/>
    </sheetView>
  </sheetViews>
  <sheetFormatPr defaultColWidth="9" defaultRowHeight="15.75" x14ac:dyDescent="0.25"/>
  <cols>
    <col min="1" max="1" width="5.7109375" style="11" customWidth="1"/>
    <col min="2" max="2" width="25.7109375" style="12" customWidth="1"/>
    <col min="3" max="5" width="20.7109375" style="11" customWidth="1"/>
    <col min="6" max="16384" width="9" style="11"/>
  </cols>
  <sheetData>
    <row r="1" spans="1:8" x14ac:dyDescent="0.25">
      <c r="A1" s="21"/>
      <c r="B1" s="10"/>
      <c r="C1" s="10"/>
      <c r="D1" s="10"/>
      <c r="E1" s="10"/>
    </row>
    <row r="2" spans="1:8" x14ac:dyDescent="0.25">
      <c r="A2" s="52" t="s">
        <v>27</v>
      </c>
      <c r="B2" s="52"/>
      <c r="C2" s="10"/>
      <c r="D2" s="10"/>
      <c r="E2" s="25" t="s">
        <v>24</v>
      </c>
    </row>
    <row r="3" spans="1:8" x14ac:dyDescent="0.25">
      <c r="A3" s="21"/>
      <c r="B3" s="10"/>
      <c r="C3" s="10"/>
      <c r="D3" s="10"/>
      <c r="E3" s="10"/>
    </row>
    <row r="4" spans="1:8" x14ac:dyDescent="0.25">
      <c r="A4" s="53" t="s">
        <v>63</v>
      </c>
      <c r="B4" s="53"/>
      <c r="C4" s="53"/>
      <c r="D4" s="53"/>
      <c r="E4" s="53"/>
    </row>
    <row r="5" spans="1:8" s="3" customFormat="1" ht="15.6" customHeight="1" x14ac:dyDescent="0.25">
      <c r="A5" s="33" t="s">
        <v>19</v>
      </c>
      <c r="B5" s="33"/>
      <c r="C5" s="33"/>
      <c r="D5" s="33"/>
      <c r="E5" s="33"/>
      <c r="F5" s="27"/>
      <c r="G5" s="27"/>
      <c r="H5" s="27"/>
    </row>
    <row r="6" spans="1:8" x14ac:dyDescent="0.25">
      <c r="A6" s="49" t="s">
        <v>25</v>
      </c>
      <c r="B6" s="49"/>
      <c r="C6" s="49"/>
      <c r="D6" s="49"/>
      <c r="E6" s="49"/>
    </row>
    <row r="7" spans="1:8" x14ac:dyDescent="0.25">
      <c r="A7" s="49" t="s">
        <v>12</v>
      </c>
      <c r="B7" s="49"/>
      <c r="C7" s="49"/>
      <c r="D7" s="49"/>
      <c r="E7" s="49"/>
    </row>
    <row r="8" spans="1:8" x14ac:dyDescent="0.25">
      <c r="A8" s="50" t="s">
        <v>17</v>
      </c>
      <c r="B8" s="50"/>
      <c r="C8" s="50"/>
      <c r="D8" s="50"/>
      <c r="E8" s="50"/>
    </row>
    <row r="9" spans="1:8" x14ac:dyDescent="0.25">
      <c r="A9" s="43" t="s">
        <v>13</v>
      </c>
      <c r="B9" s="43" t="s">
        <v>23</v>
      </c>
      <c r="C9" s="45" t="s">
        <v>22</v>
      </c>
      <c r="D9" s="45"/>
      <c r="E9" s="45"/>
    </row>
    <row r="10" spans="1:8" x14ac:dyDescent="0.25">
      <c r="A10" s="44"/>
      <c r="B10" s="44"/>
      <c r="C10" s="2" t="s">
        <v>4</v>
      </c>
      <c r="D10" s="2" t="s">
        <v>9</v>
      </c>
      <c r="E10" s="2" t="s">
        <v>10</v>
      </c>
    </row>
    <row r="11" spans="1:8" x14ac:dyDescent="0.25">
      <c r="A11" s="1">
        <f>MAX(A9)+1</f>
        <v>1</v>
      </c>
      <c r="B11" s="7" t="s">
        <v>54</v>
      </c>
      <c r="C11" s="22">
        <v>51000</v>
      </c>
      <c r="D11" s="22">
        <v>46000</v>
      </c>
      <c r="E11" s="22">
        <v>41000</v>
      </c>
    </row>
    <row r="12" spans="1:8" x14ac:dyDescent="0.25">
      <c r="A12" s="1">
        <f t="shared" ref="A12" si="0">MAX(A11)+1</f>
        <v>2</v>
      </c>
      <c r="B12" s="7" t="s">
        <v>55</v>
      </c>
      <c r="C12" s="22">
        <v>51000</v>
      </c>
      <c r="D12" s="22">
        <v>46000</v>
      </c>
      <c r="E12" s="22">
        <v>41000</v>
      </c>
    </row>
    <row r="13" spans="1:8" x14ac:dyDescent="0.25">
      <c r="A13" s="24"/>
      <c r="B13" s="24"/>
      <c r="C13" s="24"/>
      <c r="D13" s="24"/>
      <c r="E13" s="24"/>
    </row>
    <row r="14" spans="1:8" x14ac:dyDescent="0.25">
      <c r="A14" s="49" t="s">
        <v>26</v>
      </c>
      <c r="B14" s="49"/>
      <c r="C14" s="49"/>
      <c r="D14" s="49"/>
      <c r="E14" s="49"/>
    </row>
    <row r="15" spans="1:8" x14ac:dyDescent="0.25">
      <c r="A15" s="50" t="s">
        <v>17</v>
      </c>
      <c r="B15" s="50"/>
      <c r="C15" s="50"/>
      <c r="D15" s="50"/>
      <c r="E15" s="50"/>
    </row>
    <row r="16" spans="1:8" x14ac:dyDescent="0.25">
      <c r="A16" s="43" t="s">
        <v>13</v>
      </c>
      <c r="B16" s="43" t="s">
        <v>23</v>
      </c>
      <c r="C16" s="45" t="s">
        <v>22</v>
      </c>
      <c r="D16" s="45"/>
      <c r="E16" s="45"/>
    </row>
    <row r="17" spans="1:5" x14ac:dyDescent="0.25">
      <c r="A17" s="44"/>
      <c r="B17" s="44"/>
      <c r="C17" s="2" t="s">
        <v>4</v>
      </c>
      <c r="D17" s="2" t="s">
        <v>9</v>
      </c>
      <c r="E17" s="2" t="s">
        <v>10</v>
      </c>
    </row>
    <row r="18" spans="1:5" x14ac:dyDescent="0.25">
      <c r="A18" s="1">
        <f>MAX(A16)+1</f>
        <v>1</v>
      </c>
      <c r="B18" s="23" t="str">
        <f>B11</f>
        <v>Xã Hồng Phong cũ</v>
      </c>
      <c r="C18" s="22">
        <v>45000</v>
      </c>
      <c r="D18" s="22">
        <v>41000</v>
      </c>
      <c r="E18" s="22">
        <v>36000</v>
      </c>
    </row>
    <row r="19" spans="1:5" x14ac:dyDescent="0.25">
      <c r="A19" s="1">
        <f t="shared" ref="A19" si="1">MAX(A18)+1</f>
        <v>2</v>
      </c>
      <c r="B19" s="23" t="str">
        <f>B12</f>
        <v>Xã Minh Khai cũ</v>
      </c>
      <c r="C19" s="22">
        <v>45000</v>
      </c>
      <c r="D19" s="22">
        <v>41000</v>
      </c>
      <c r="E19" s="22">
        <v>36000</v>
      </c>
    </row>
    <row r="20" spans="1:5" x14ac:dyDescent="0.25">
      <c r="A20" s="24"/>
      <c r="B20" s="24"/>
      <c r="C20" s="24"/>
      <c r="D20" s="24"/>
      <c r="E20" s="24"/>
    </row>
    <row r="21" spans="1:5" x14ac:dyDescent="0.25">
      <c r="A21" s="49" t="s">
        <v>14</v>
      </c>
      <c r="B21" s="49"/>
      <c r="C21" s="49"/>
      <c r="D21" s="49"/>
      <c r="E21" s="49"/>
    </row>
    <row r="22" spans="1:5" x14ac:dyDescent="0.25">
      <c r="A22" s="50" t="s">
        <v>17</v>
      </c>
      <c r="B22" s="50"/>
      <c r="C22" s="50"/>
      <c r="D22" s="50"/>
      <c r="E22" s="50"/>
    </row>
    <row r="23" spans="1:5" x14ac:dyDescent="0.25">
      <c r="A23" s="43" t="s">
        <v>13</v>
      </c>
      <c r="B23" s="43" t="s">
        <v>23</v>
      </c>
      <c r="C23" s="45" t="s">
        <v>22</v>
      </c>
      <c r="D23" s="45"/>
      <c r="E23" s="45"/>
    </row>
    <row r="24" spans="1:5" x14ac:dyDescent="0.25">
      <c r="A24" s="44"/>
      <c r="B24" s="44"/>
      <c r="C24" s="2" t="s">
        <v>4</v>
      </c>
      <c r="D24" s="2" t="s">
        <v>9</v>
      </c>
      <c r="E24" s="2" t="s">
        <v>10</v>
      </c>
    </row>
    <row r="25" spans="1:5" x14ac:dyDescent="0.25">
      <c r="A25" s="1">
        <f>MAX(A23)+1</f>
        <v>1</v>
      </c>
      <c r="B25" s="23" t="str">
        <f>B11</f>
        <v>Xã Hồng Phong cũ</v>
      </c>
      <c r="C25" s="22">
        <v>40000</v>
      </c>
      <c r="D25" s="22">
        <v>36000</v>
      </c>
      <c r="E25" s="22">
        <v>32000</v>
      </c>
    </row>
    <row r="26" spans="1:5" x14ac:dyDescent="0.25">
      <c r="A26" s="1">
        <f t="shared" ref="A26" si="2">MAX(A25)+1</f>
        <v>2</v>
      </c>
      <c r="B26" s="23" t="str">
        <f>B12</f>
        <v>Xã Minh Khai cũ</v>
      </c>
      <c r="C26" s="22">
        <v>40000</v>
      </c>
      <c r="D26" s="22">
        <v>36000</v>
      </c>
      <c r="E26" s="22">
        <v>32000</v>
      </c>
    </row>
    <row r="27" spans="1:5" x14ac:dyDescent="0.25">
      <c r="A27" s="24"/>
      <c r="B27" s="24"/>
      <c r="C27" s="24"/>
      <c r="D27" s="24"/>
      <c r="E27" s="24"/>
    </row>
    <row r="28" spans="1:5" x14ac:dyDescent="0.25">
      <c r="A28" s="49" t="s">
        <v>15</v>
      </c>
      <c r="B28" s="49"/>
      <c r="C28" s="49"/>
      <c r="D28" s="49"/>
      <c r="E28" s="49"/>
    </row>
    <row r="29" spans="1:5" x14ac:dyDescent="0.25">
      <c r="A29" s="50" t="s">
        <v>17</v>
      </c>
      <c r="B29" s="50"/>
      <c r="C29" s="50"/>
      <c r="D29" s="50"/>
      <c r="E29" s="50"/>
    </row>
    <row r="30" spans="1:5" x14ac:dyDescent="0.25">
      <c r="A30" s="43" t="s">
        <v>13</v>
      </c>
      <c r="B30" s="43" t="s">
        <v>23</v>
      </c>
      <c r="C30" s="45" t="s">
        <v>22</v>
      </c>
      <c r="D30" s="45"/>
      <c r="E30" s="45"/>
    </row>
    <row r="31" spans="1:5" x14ac:dyDescent="0.25">
      <c r="A31" s="44"/>
      <c r="B31" s="44"/>
      <c r="C31" s="2" t="s">
        <v>4</v>
      </c>
      <c r="D31" s="2" t="s">
        <v>9</v>
      </c>
      <c r="E31" s="2" t="s">
        <v>10</v>
      </c>
    </row>
    <row r="32" spans="1:5" x14ac:dyDescent="0.25">
      <c r="A32" s="1">
        <f>MAX(A30)+1</f>
        <v>1</v>
      </c>
      <c r="B32" s="23" t="str">
        <f>B11</f>
        <v>Xã Hồng Phong cũ</v>
      </c>
      <c r="C32" s="22">
        <v>36000</v>
      </c>
      <c r="D32" s="22">
        <v>32000</v>
      </c>
      <c r="E32" s="22">
        <v>30000</v>
      </c>
    </row>
    <row r="33" spans="1:5" x14ac:dyDescent="0.25">
      <c r="A33" s="1">
        <f t="shared" ref="A33" si="3">MAX(A32)+1</f>
        <v>2</v>
      </c>
      <c r="B33" s="23" t="str">
        <f>B12</f>
        <v>Xã Minh Khai cũ</v>
      </c>
      <c r="C33" s="22">
        <v>36000</v>
      </c>
      <c r="D33" s="22">
        <v>32000</v>
      </c>
      <c r="E33" s="22">
        <v>30000</v>
      </c>
    </row>
    <row r="34" spans="1:5" x14ac:dyDescent="0.25">
      <c r="A34" s="24"/>
      <c r="B34" s="24"/>
      <c r="C34" s="24"/>
      <c r="D34" s="24"/>
      <c r="E34" s="24"/>
    </row>
    <row r="35" spans="1:5" x14ac:dyDescent="0.25">
      <c r="A35" s="49" t="s">
        <v>16</v>
      </c>
      <c r="B35" s="49"/>
      <c r="C35" s="49"/>
      <c r="D35" s="49"/>
      <c r="E35" s="49"/>
    </row>
    <row r="36" spans="1:5" x14ac:dyDescent="0.25">
      <c r="A36" s="51" t="s">
        <v>17</v>
      </c>
      <c r="B36" s="51"/>
      <c r="C36" s="51"/>
      <c r="D36" s="51"/>
      <c r="E36" s="51"/>
    </row>
    <row r="37" spans="1:5" ht="31.5" x14ac:dyDescent="0.25">
      <c r="A37" s="2" t="s">
        <v>13</v>
      </c>
      <c r="B37" s="20" t="s">
        <v>23</v>
      </c>
      <c r="C37" s="45" t="s">
        <v>22</v>
      </c>
      <c r="D37" s="45"/>
      <c r="E37" s="45"/>
    </row>
    <row r="38" spans="1:5" x14ac:dyDescent="0.25">
      <c r="A38" s="1">
        <f>MAX(A37)+1</f>
        <v>1</v>
      </c>
      <c r="B38" s="23" t="str">
        <f>B11</f>
        <v>Xã Hồng Phong cũ</v>
      </c>
      <c r="C38" s="46">
        <v>6000</v>
      </c>
      <c r="D38" s="47"/>
      <c r="E38" s="48"/>
    </row>
    <row r="39" spans="1:5" x14ac:dyDescent="0.25">
      <c r="A39" s="1">
        <f t="shared" ref="A39" si="4">MAX(A38)+1</f>
        <v>2</v>
      </c>
      <c r="B39" s="23" t="str">
        <f>B12</f>
        <v>Xã Minh Khai cũ</v>
      </c>
      <c r="C39" s="46">
        <v>6000</v>
      </c>
      <c r="D39" s="47"/>
      <c r="E39" s="48"/>
    </row>
  </sheetData>
  <mergeCells count="29"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10.1. Đất ở tại nông thôn</vt:lpstr>
      <vt:lpstr>10.2. Đất TMDV tại nông thôn</vt:lpstr>
      <vt:lpstr>10.3. Đất SXPNN tại nông thôn</vt:lpstr>
      <vt:lpstr>10.4. Đất NN</vt:lpstr>
      <vt:lpstr>'10.1. Đất ở tại nông thôn'!Print_Titles</vt:lpstr>
      <vt:lpstr>'10.2. Đất TMDV tại nông thôn'!Print_Titles</vt:lpstr>
      <vt:lpstr>'10.3. Đất SXPNN tại nông thôn'!Print_Titles</vt:lpstr>
      <vt:lpstr>'10.1. Đất ở tại nông thôn'!Vùng_In</vt:lpstr>
      <vt:lpstr>'10.2. Đất TMDV tại nông thôn'!Vùng_In</vt:lpstr>
      <vt:lpstr>'10.3. Đất SXPNN tại nông thôn'!Vùng_In</vt:lpstr>
      <vt:lpstr>'10.4.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2025-08-31T08:04:05Z</dcterms:modified>
</cp:coreProperties>
</file>